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ED80BE9-1A74-4CC5-87D9-97B0AC4481B6}" xr6:coauthVersionLast="36" xr6:coauthVersionMax="36" xr10:uidLastSave="{00000000-0000-0000-0000-000000000000}"/>
  <bookViews>
    <workbookView xWindow="0" yWindow="0" windowWidth="28800" windowHeight="12225" xr2:uid="{506D1337-5E1C-412A-9301-2FD2F9B7EB05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3" i="2"/>
  <c r="K5" i="2"/>
  <c r="K6" i="2"/>
  <c r="K2" i="2"/>
  <c r="J3" i="2"/>
  <c r="J5" i="2"/>
  <c r="J6" i="2"/>
  <c r="J2" i="2"/>
  <c r="I3" i="2"/>
  <c r="I5" i="2"/>
  <c r="I6" i="2"/>
  <c r="I2" i="2"/>
  <c r="G2" i="2"/>
  <c r="C8" i="2"/>
  <c r="D8" i="2" s="1"/>
  <c r="C7" i="2"/>
  <c r="D7" i="2" s="1"/>
  <c r="B9" i="2"/>
  <c r="B8" i="2"/>
  <c r="B7" i="2"/>
  <c r="D4" i="2"/>
  <c r="C4" i="2"/>
  <c r="B4" i="2"/>
  <c r="D3" i="2"/>
  <c r="D2" i="2"/>
  <c r="H10" i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2" i="1"/>
  <c r="G17" i="1" s="1"/>
  <c r="C23" i="1"/>
  <c r="C18" i="1"/>
  <c r="C19" i="1"/>
  <c r="C20" i="1"/>
  <c r="C21" i="1"/>
  <c r="C22" i="1"/>
  <c r="B22" i="1"/>
  <c r="B21" i="1"/>
  <c r="B20" i="1"/>
  <c r="B19" i="1"/>
  <c r="B18" i="1"/>
  <c r="G18" i="1" l="1"/>
  <c r="H2" i="1"/>
  <c r="H17" i="1" s="1"/>
  <c r="H19" i="1" s="1"/>
  <c r="C9" i="2"/>
  <c r="D9" i="2"/>
</calcChain>
</file>

<file path=xl/sharedStrings.xml><?xml version="1.0" encoding="utf-8"?>
<sst xmlns="http://schemas.openxmlformats.org/spreadsheetml/2006/main" count="41" uniqueCount="27">
  <si>
    <t>СН</t>
  </si>
  <si>
    <t>СМ</t>
  </si>
  <si>
    <t>Мода</t>
  </si>
  <si>
    <t>медиана</t>
  </si>
  <si>
    <t>средняя</t>
  </si>
  <si>
    <t>размах</t>
  </si>
  <si>
    <t>ст.откл</t>
  </si>
  <si>
    <t>дисперсия</t>
  </si>
  <si>
    <t>t факт</t>
  </si>
  <si>
    <t>t крит</t>
  </si>
  <si>
    <t>РН</t>
  </si>
  <si>
    <t>d</t>
  </si>
  <si>
    <t>сум d</t>
  </si>
  <si>
    <t>(сум d)2</t>
  </si>
  <si>
    <t>Эмпир.ч.</t>
  </si>
  <si>
    <t>свежий</t>
  </si>
  <si>
    <t>реген.</t>
  </si>
  <si>
    <t>улучш.</t>
  </si>
  <si>
    <t>ухудш/без изменений</t>
  </si>
  <si>
    <t>Итого</t>
  </si>
  <si>
    <t>Итого:</t>
  </si>
  <si>
    <t>Теор.ч.</t>
  </si>
  <si>
    <t>Э</t>
  </si>
  <si>
    <t>Т</t>
  </si>
  <si>
    <t>ухудш/без изм.</t>
  </si>
  <si>
    <t>хи-факт</t>
  </si>
  <si>
    <t>хи-крит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</si>
</sst>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459828</xdr:colOff>
          <xdr:row>16</xdr:row>
          <xdr:rowOff>45983</xdr:rowOff>
        </xdr:from>
        <xdr:to>
          <xdr:col>11</xdr:col>
          <xdr:colOff>545552</xdr:colOff>
          <xdr:row>24</xdr:row>
          <xdr:rowOff>141233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8A61120-E6E0-4B4A-8FB2-1647D5E63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243051</xdr:colOff>
          <xdr:row>16</xdr:row>
          <xdr:rowOff>91966</xdr:rowOff>
        </xdr:from>
        <xdr:to>
          <xdr:col>16</xdr:col>
          <xdr:colOff>528801</xdr:colOff>
          <xdr:row>24</xdr:row>
          <xdr:rowOff>72916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8C3D81B-AFEA-4C37-8C93-4BD6E57BC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215566</xdr:colOff>
          <xdr:row>9</xdr:row>
          <xdr:rowOff>175460</xdr:rowOff>
        </xdr:from>
        <xdr:to>
          <xdr:col>2</xdr:col>
          <xdr:colOff>13034</xdr:colOff>
          <xdr:row>15</xdr:row>
          <xdr:rowOff>184985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067E522-5647-48D4-A53D-DDF4E352B7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2363-6A42-4A47-9B2A-1A01005D33A7}">
  <dimension ref="A1:H24"/>
  <sheetViews>
    <sheetView tabSelected="1" zoomScale="145" zoomScaleNormal="145" workbookViewId="0">
      <selection activeCell="B17" sqref="B17"/>
    </sheetView>
  </sheetViews>
  <sheetFormatPr defaultRowHeight="15" x14ac:dyDescent="0.25"/>
  <sheetData>
    <row r="1" spans="2:8" x14ac:dyDescent="0.25">
      <c r="B1" s="4" t="s">
        <v>0</v>
      </c>
      <c r="C1" s="4" t="s">
        <v>1</v>
      </c>
      <c r="D1" s="5"/>
      <c r="E1" s="4" t="s">
        <v>0</v>
      </c>
      <c r="F1" s="4" t="s">
        <v>10</v>
      </c>
      <c r="G1" s="6" t="s">
        <v>11</v>
      </c>
    </row>
    <row r="2" spans="2:8" x14ac:dyDescent="0.25">
      <c r="B2" s="1">
        <v>21</v>
      </c>
      <c r="C2" s="1">
        <v>26</v>
      </c>
      <c r="E2" s="1">
        <v>21</v>
      </c>
      <c r="F2" s="1">
        <v>16</v>
      </c>
      <c r="G2" s="1">
        <f>E2-F2</f>
        <v>5</v>
      </c>
      <c r="H2" s="1">
        <f>G2^2</f>
        <v>25</v>
      </c>
    </row>
    <row r="3" spans="2:8" x14ac:dyDescent="0.25">
      <c r="B3" s="1">
        <v>22</v>
      </c>
      <c r="C3" s="1">
        <v>27</v>
      </c>
      <c r="E3" s="1">
        <v>22</v>
      </c>
      <c r="F3" s="1">
        <v>15</v>
      </c>
      <c r="G3" s="1">
        <f t="shared" ref="G3:G16" si="0">E3-F3</f>
        <v>7</v>
      </c>
      <c r="H3" s="1">
        <f t="shared" ref="H3:H16" si="1">G3^2</f>
        <v>49</v>
      </c>
    </row>
    <row r="4" spans="2:8" x14ac:dyDescent="0.25">
      <c r="B4" s="1">
        <v>24</v>
      </c>
      <c r="C4" s="1">
        <v>28</v>
      </c>
      <c r="E4" s="1">
        <v>24</v>
      </c>
      <c r="F4" s="1">
        <v>17</v>
      </c>
      <c r="G4" s="1">
        <f t="shared" si="0"/>
        <v>7</v>
      </c>
      <c r="H4" s="1">
        <f t="shared" si="1"/>
        <v>49</v>
      </c>
    </row>
    <row r="5" spans="2:8" x14ac:dyDescent="0.25">
      <c r="B5" s="1">
        <v>24</v>
      </c>
      <c r="C5" s="1">
        <v>29</v>
      </c>
      <c r="E5" s="1">
        <v>24</v>
      </c>
      <c r="F5" s="1">
        <v>21</v>
      </c>
      <c r="G5" s="1">
        <f t="shared" si="0"/>
        <v>3</v>
      </c>
      <c r="H5" s="1">
        <f t="shared" si="1"/>
        <v>9</v>
      </c>
    </row>
    <row r="6" spans="2:8" x14ac:dyDescent="0.25">
      <c r="B6" s="1">
        <v>25</v>
      </c>
      <c r="C6" s="1">
        <v>30</v>
      </c>
      <c r="E6" s="1">
        <v>25</v>
      </c>
      <c r="F6" s="1">
        <v>19</v>
      </c>
      <c r="G6" s="1">
        <f t="shared" si="0"/>
        <v>6</v>
      </c>
      <c r="H6" s="1">
        <f t="shared" si="1"/>
        <v>36</v>
      </c>
    </row>
    <row r="7" spans="2:8" x14ac:dyDescent="0.25">
      <c r="B7" s="1">
        <v>26</v>
      </c>
      <c r="C7" s="1">
        <v>31</v>
      </c>
      <c r="E7" s="1">
        <v>26</v>
      </c>
      <c r="F7" s="1">
        <v>15</v>
      </c>
      <c r="G7" s="1">
        <f t="shared" si="0"/>
        <v>11</v>
      </c>
      <c r="H7" s="1">
        <f t="shared" si="1"/>
        <v>121</v>
      </c>
    </row>
    <row r="8" spans="2:8" x14ac:dyDescent="0.25">
      <c r="B8" s="1">
        <v>27</v>
      </c>
      <c r="C8" s="1">
        <v>31</v>
      </c>
      <c r="E8" s="1">
        <v>27</v>
      </c>
      <c r="F8" s="1">
        <v>13</v>
      </c>
      <c r="G8" s="1">
        <f t="shared" si="0"/>
        <v>14</v>
      </c>
      <c r="H8" s="1">
        <f t="shared" si="1"/>
        <v>196</v>
      </c>
    </row>
    <row r="9" spans="2:8" x14ac:dyDescent="0.25">
      <c r="B9" s="1">
        <v>27</v>
      </c>
      <c r="C9" s="1">
        <v>32</v>
      </c>
      <c r="E9" s="1">
        <v>27</v>
      </c>
      <c r="F9" s="1">
        <v>18</v>
      </c>
      <c r="G9" s="1">
        <f t="shared" si="0"/>
        <v>9</v>
      </c>
      <c r="H9" s="1">
        <f t="shared" si="1"/>
        <v>81</v>
      </c>
    </row>
    <row r="10" spans="2:8" x14ac:dyDescent="0.25">
      <c r="B10" s="1">
        <v>28</v>
      </c>
      <c r="C10" s="1">
        <v>32</v>
      </c>
      <c r="E10" s="1">
        <v>28</v>
      </c>
      <c r="F10" s="1">
        <v>17</v>
      </c>
      <c r="G10" s="1">
        <f t="shared" si="0"/>
        <v>11</v>
      </c>
      <c r="H10" s="1">
        <f t="shared" si="1"/>
        <v>121</v>
      </c>
    </row>
    <row r="11" spans="2:8" x14ac:dyDescent="0.25">
      <c r="B11" s="1">
        <v>28</v>
      </c>
      <c r="C11" s="1">
        <v>33</v>
      </c>
      <c r="E11" s="1">
        <v>28</v>
      </c>
      <c r="F11" s="1">
        <v>11</v>
      </c>
      <c r="G11" s="1">
        <f t="shared" si="0"/>
        <v>17</v>
      </c>
      <c r="H11" s="1">
        <f t="shared" si="1"/>
        <v>289</v>
      </c>
    </row>
    <row r="12" spans="2:8" x14ac:dyDescent="0.25">
      <c r="B12" s="1">
        <v>29</v>
      </c>
      <c r="C12" s="1">
        <v>34</v>
      </c>
      <c r="E12" s="1">
        <v>29</v>
      </c>
      <c r="F12" s="1">
        <v>18</v>
      </c>
      <c r="G12" s="1">
        <f t="shared" si="0"/>
        <v>11</v>
      </c>
      <c r="H12" s="1">
        <f t="shared" si="1"/>
        <v>121</v>
      </c>
    </row>
    <row r="13" spans="2:8" x14ac:dyDescent="0.25">
      <c r="B13" s="1">
        <v>29</v>
      </c>
      <c r="C13" s="1">
        <v>34</v>
      </c>
      <c r="E13" s="1">
        <v>29</v>
      </c>
      <c r="F13" s="1">
        <v>14</v>
      </c>
      <c r="G13" s="1">
        <f t="shared" si="0"/>
        <v>15</v>
      </c>
      <c r="H13" s="1">
        <f t="shared" si="1"/>
        <v>225</v>
      </c>
    </row>
    <row r="14" spans="2:8" x14ac:dyDescent="0.25">
      <c r="B14" s="1">
        <v>30</v>
      </c>
      <c r="C14" s="1">
        <v>35</v>
      </c>
      <c r="E14" s="1">
        <v>30</v>
      </c>
      <c r="F14" s="1">
        <v>19</v>
      </c>
      <c r="G14" s="1">
        <f t="shared" si="0"/>
        <v>11</v>
      </c>
      <c r="H14" s="1">
        <f t="shared" si="1"/>
        <v>121</v>
      </c>
    </row>
    <row r="15" spans="2:8" x14ac:dyDescent="0.25">
      <c r="B15" s="1">
        <v>31</v>
      </c>
      <c r="C15" s="1">
        <v>36</v>
      </c>
      <c r="E15" s="1">
        <v>31</v>
      </c>
      <c r="F15" s="1">
        <v>15</v>
      </c>
      <c r="G15" s="1">
        <f t="shared" si="0"/>
        <v>16</v>
      </c>
      <c r="H15" s="1">
        <f t="shared" si="1"/>
        <v>256</v>
      </c>
    </row>
    <row r="16" spans="2:8" x14ac:dyDescent="0.25">
      <c r="B16" s="1">
        <v>35</v>
      </c>
      <c r="C16" s="1">
        <v>38</v>
      </c>
      <c r="E16" s="1">
        <v>35</v>
      </c>
      <c r="F16" s="1">
        <v>17</v>
      </c>
      <c r="G16" s="1">
        <f t="shared" si="0"/>
        <v>18</v>
      </c>
      <c r="H16" s="1">
        <f t="shared" si="1"/>
        <v>324</v>
      </c>
    </row>
    <row r="17" spans="1:8" x14ac:dyDescent="0.25">
      <c r="A17" s="1" t="s">
        <v>2</v>
      </c>
      <c r="B17" s="2">
        <v>29</v>
      </c>
      <c r="C17" s="2">
        <v>32</v>
      </c>
      <c r="F17" s="1" t="s">
        <v>12</v>
      </c>
      <c r="G17" s="7">
        <f>SUM(G2:G16)</f>
        <v>161</v>
      </c>
      <c r="H17" s="7">
        <f>SUM(H2:H16)</f>
        <v>2023</v>
      </c>
    </row>
    <row r="18" spans="1:8" x14ac:dyDescent="0.25">
      <c r="A18" s="1" t="s">
        <v>3</v>
      </c>
      <c r="B18" s="1">
        <f>MEDIAN(B2:B16)</f>
        <v>27</v>
      </c>
      <c r="C18" s="1">
        <f>MEDIAN(C2:C16)</f>
        <v>32</v>
      </c>
      <c r="F18" s="1" t="s">
        <v>13</v>
      </c>
      <c r="G18" s="7">
        <f>G17*G17</f>
        <v>25921</v>
      </c>
      <c r="H18" s="1"/>
    </row>
    <row r="19" spans="1:8" x14ac:dyDescent="0.25">
      <c r="A19" s="1" t="s">
        <v>4</v>
      </c>
      <c r="B19" s="1">
        <f>AVERAGE(B2:B16)</f>
        <v>27.066666666666666</v>
      </c>
      <c r="C19" s="1">
        <f>AVERAGE(C2:C16)</f>
        <v>31.733333333333334</v>
      </c>
      <c r="F19" s="7" t="s">
        <v>8</v>
      </c>
      <c r="G19" s="1"/>
      <c r="H19" s="1">
        <f>G17/SQRT((15*H17-G18)/14)</f>
        <v>9.0569576024544922</v>
      </c>
    </row>
    <row r="20" spans="1:8" x14ac:dyDescent="0.25">
      <c r="A20" s="1" t="s">
        <v>5</v>
      </c>
      <c r="B20" s="1">
        <f>B16-B2</f>
        <v>14</v>
      </c>
      <c r="C20" s="1">
        <f>C16-C2</f>
        <v>12</v>
      </c>
      <c r="F20" s="7" t="s">
        <v>9</v>
      </c>
      <c r="G20" s="1"/>
      <c r="H20" s="1">
        <v>2.16</v>
      </c>
    </row>
    <row r="21" spans="1:8" x14ac:dyDescent="0.25">
      <c r="A21" s="1" t="s">
        <v>6</v>
      </c>
      <c r="B21" s="1">
        <f>_xlfn.STDEV.S(B2:B16)</f>
        <v>3.6147844564602472</v>
      </c>
      <c r="C21" s="1">
        <f>_xlfn.STDEV.S(C2:C16)</f>
        <v>3.3904628143128241</v>
      </c>
    </row>
    <row r="22" spans="1:8" x14ac:dyDescent="0.25">
      <c r="A22" s="1" t="s">
        <v>7</v>
      </c>
      <c r="B22" s="1">
        <f>_xlfn.VAR.S(B2:B16)</f>
        <v>13.066666666666606</v>
      </c>
      <c r="C22" s="1">
        <f>_xlfn.VAR.S(C2:C16)</f>
        <v>11.495238095238035</v>
      </c>
    </row>
    <row r="23" spans="1:8" x14ac:dyDescent="0.25">
      <c r="A23" s="3" t="s">
        <v>8</v>
      </c>
      <c r="B23" s="1"/>
      <c r="C23" s="1">
        <f>(C19-B19)/SQRT(B22/15+C22/15)</f>
        <v>3.646879292897955</v>
      </c>
    </row>
    <row r="24" spans="1:8" x14ac:dyDescent="0.25">
      <c r="A24" s="3" t="s">
        <v>9</v>
      </c>
      <c r="B24" s="1"/>
      <c r="C24" s="1">
        <v>2.09</v>
      </c>
    </row>
  </sheetData>
  <sortState ref="E2:E16">
    <sortCondition ref="E2"/>
  </sortState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r:id="rId4">
            <anchor moveWithCells="1">
              <from>
                <xdr:col>8</xdr:col>
                <xdr:colOff>457200</xdr:colOff>
                <xdr:row>16</xdr:row>
                <xdr:rowOff>47625</xdr:rowOff>
              </from>
              <to>
                <xdr:col>11</xdr:col>
                <xdr:colOff>542925</xdr:colOff>
                <xdr:row>24</xdr:row>
                <xdr:rowOff>142875</xdr:rowOff>
              </to>
            </anchor>
          </objectPr>
        </oleObject>
      </mc:Choice>
      <mc:Fallback>
        <oleObject shapeId="1025" r:id="rId3"/>
      </mc:Fallback>
    </mc:AlternateContent>
    <mc:AlternateContent xmlns:mc="http://schemas.openxmlformats.org/markup-compatibility/2006">
      <mc:Choice Requires="x14">
        <oleObject shapeId="1026" r:id="rId5">
          <objectPr defaultSize="0" r:id="rId6">
            <anchor moveWithCells="1">
              <from>
                <xdr:col>12</xdr:col>
                <xdr:colOff>247650</xdr:colOff>
                <xdr:row>16</xdr:row>
                <xdr:rowOff>95250</xdr:rowOff>
              </from>
              <to>
                <xdr:col>16</xdr:col>
                <xdr:colOff>533400</xdr:colOff>
                <xdr:row>24</xdr:row>
                <xdr:rowOff>76200</xdr:rowOff>
              </to>
            </anchor>
          </objectPr>
        </oleObject>
      </mc:Choice>
      <mc:Fallback>
        <oleObject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8A74-B24B-476A-9E80-E91BD215B947}">
  <dimension ref="A1:K9"/>
  <sheetViews>
    <sheetView zoomScale="190" zoomScaleNormal="190" workbookViewId="0">
      <selection activeCell="H9" sqref="H9"/>
    </sheetView>
  </sheetViews>
  <sheetFormatPr defaultRowHeight="15" x14ac:dyDescent="0.25"/>
  <cols>
    <col min="1" max="1" width="27.140625" customWidth="1"/>
    <col min="2" max="2" width="12.140625" customWidth="1"/>
    <col min="3" max="3" width="21.28515625" customWidth="1"/>
    <col min="6" max="6" width="14.7109375" customWidth="1"/>
    <col min="7" max="11" width="5" customWidth="1"/>
  </cols>
  <sheetData>
    <row r="1" spans="1:11" x14ac:dyDescent="0.25">
      <c r="A1" s="8" t="s">
        <v>14</v>
      </c>
      <c r="B1" s="1" t="s">
        <v>17</v>
      </c>
      <c r="C1" s="1" t="s">
        <v>18</v>
      </c>
      <c r="D1" s="1" t="s">
        <v>19</v>
      </c>
      <c r="E1" s="9"/>
      <c r="F1" s="7" t="s">
        <v>15</v>
      </c>
      <c r="G1" s="4" t="s">
        <v>22</v>
      </c>
      <c r="H1" s="4" t="s">
        <v>23</v>
      </c>
      <c r="I1" s="1"/>
      <c r="J1" s="1"/>
      <c r="K1" s="1"/>
    </row>
    <row r="2" spans="1:11" x14ac:dyDescent="0.25">
      <c r="A2" s="1" t="s">
        <v>15</v>
      </c>
      <c r="B2" s="1">
        <v>12</v>
      </c>
      <c r="C2" s="1">
        <v>3</v>
      </c>
      <c r="D2" s="1">
        <f>B2+C2</f>
        <v>15</v>
      </c>
      <c r="E2" s="9"/>
      <c r="F2" s="1" t="s">
        <v>17</v>
      </c>
      <c r="G2" s="4">
        <f>12</f>
        <v>12</v>
      </c>
      <c r="H2" s="4">
        <v>13</v>
      </c>
      <c r="I2" s="1">
        <f>G2-H2</f>
        <v>-1</v>
      </c>
      <c r="J2" s="1">
        <f>I2^2</f>
        <v>1</v>
      </c>
      <c r="K2" s="1">
        <f>J2/H2</f>
        <v>7.6923076923076927E-2</v>
      </c>
    </row>
    <row r="3" spans="1:11" x14ac:dyDescent="0.25">
      <c r="A3" s="1" t="s">
        <v>16</v>
      </c>
      <c r="B3" s="1">
        <v>14</v>
      </c>
      <c r="C3" s="1">
        <v>1</v>
      </c>
      <c r="D3" s="1">
        <f>B3+C3</f>
        <v>15</v>
      </c>
      <c r="E3" s="9"/>
      <c r="F3" s="1" t="s">
        <v>24</v>
      </c>
      <c r="G3" s="4">
        <v>3</v>
      </c>
      <c r="H3" s="4">
        <v>2</v>
      </c>
      <c r="I3" s="1">
        <f t="shared" ref="I3:I6" si="0">G3-H3</f>
        <v>1</v>
      </c>
      <c r="J3" s="1">
        <f t="shared" ref="J3:J6" si="1">I3^2</f>
        <v>1</v>
      </c>
      <c r="K3" s="1">
        <f t="shared" ref="K3:K6" si="2">J3/H3</f>
        <v>0.5</v>
      </c>
    </row>
    <row r="4" spans="1:11" x14ac:dyDescent="0.25">
      <c r="A4" s="1" t="s">
        <v>20</v>
      </c>
      <c r="B4" s="1">
        <f>B2+B3</f>
        <v>26</v>
      </c>
      <c r="C4" s="1">
        <f>C2+C3</f>
        <v>4</v>
      </c>
      <c r="D4" s="1">
        <f>D2+D3</f>
        <v>30</v>
      </c>
      <c r="E4" s="9"/>
      <c r="F4" s="7" t="s">
        <v>16</v>
      </c>
      <c r="G4" s="4"/>
      <c r="H4" s="4"/>
      <c r="I4" s="1"/>
      <c r="J4" s="1"/>
      <c r="K4" s="1"/>
    </row>
    <row r="5" spans="1:11" x14ac:dyDescent="0.25">
      <c r="F5" s="1" t="s">
        <v>17</v>
      </c>
      <c r="G5" s="4">
        <v>14</v>
      </c>
      <c r="H5" s="4">
        <v>13</v>
      </c>
      <c r="I5" s="1">
        <f t="shared" si="0"/>
        <v>1</v>
      </c>
      <c r="J5" s="1">
        <f t="shared" si="1"/>
        <v>1</v>
      </c>
      <c r="K5" s="1">
        <f t="shared" si="2"/>
        <v>7.6923076923076927E-2</v>
      </c>
    </row>
    <row r="6" spans="1:11" x14ac:dyDescent="0.25">
      <c r="A6" s="8" t="s">
        <v>21</v>
      </c>
      <c r="B6" s="1" t="s">
        <v>17</v>
      </c>
      <c r="C6" s="1" t="s">
        <v>18</v>
      </c>
      <c r="D6" s="1" t="s">
        <v>19</v>
      </c>
      <c r="E6" s="9"/>
      <c r="F6" s="1" t="s">
        <v>24</v>
      </c>
      <c r="G6" s="4">
        <v>1</v>
      </c>
      <c r="H6" s="4">
        <v>2</v>
      </c>
      <c r="I6" s="1">
        <f t="shared" si="0"/>
        <v>-1</v>
      </c>
      <c r="J6" s="1">
        <f t="shared" si="1"/>
        <v>1</v>
      </c>
      <c r="K6" s="1">
        <f t="shared" si="2"/>
        <v>0.5</v>
      </c>
    </row>
    <row r="7" spans="1:11" x14ac:dyDescent="0.25">
      <c r="A7" s="1" t="s">
        <v>15</v>
      </c>
      <c r="B7" s="1">
        <f>B4/D4*D2</f>
        <v>13</v>
      </c>
      <c r="C7" s="1">
        <f>C4/D4*D2</f>
        <v>2</v>
      </c>
      <c r="D7" s="1">
        <f>B7+C7</f>
        <v>15</v>
      </c>
      <c r="E7" s="9"/>
      <c r="I7" t="s">
        <v>25</v>
      </c>
      <c r="K7" s="7">
        <f>SUM(K2:K6)</f>
        <v>1.1538461538461537</v>
      </c>
    </row>
    <row r="8" spans="1:11" x14ac:dyDescent="0.25">
      <c r="A8" s="1" t="s">
        <v>16</v>
      </c>
      <c r="B8" s="1">
        <f>B4/D4*D3</f>
        <v>13</v>
      </c>
      <c r="C8" s="1">
        <f>C4/D4*D3</f>
        <v>2</v>
      </c>
      <c r="D8" s="1">
        <f>B8+C8</f>
        <v>15</v>
      </c>
      <c r="E8" s="9"/>
      <c r="I8" t="s">
        <v>26</v>
      </c>
      <c r="K8" s="1">
        <v>3.84</v>
      </c>
    </row>
    <row r="9" spans="1:11" x14ac:dyDescent="0.25">
      <c r="A9" s="1" t="s">
        <v>20</v>
      </c>
      <c r="B9" s="1">
        <f>B7+B8</f>
        <v>26</v>
      </c>
      <c r="C9" s="1">
        <f t="shared" ref="C9:D9" si="3">C7+C8</f>
        <v>4</v>
      </c>
      <c r="D9" s="1">
        <f t="shared" si="3"/>
        <v>30</v>
      </c>
      <c r="E9" s="9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r:id="rId4">
            <anchor moveWithCells="1">
              <from>
                <xdr:col>0</xdr:col>
                <xdr:colOff>219075</xdr:colOff>
                <xdr:row>9</xdr:row>
                <xdr:rowOff>171450</xdr:rowOff>
              </from>
              <to>
                <xdr:col>2</xdr:col>
                <xdr:colOff>9525</xdr:colOff>
                <xdr:row>15</xdr:row>
                <xdr:rowOff>180975</xdr:rowOff>
              </to>
            </anchor>
          </objectPr>
        </oleObject>
      </mc:Choice>
      <mc:Fallback>
        <oleObject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2023-01-19T22:00:37Z</dcterms:created>
  <dcterms:modified xsi:type="dcterms:W3CDTF">2023-01-19T23:42:34Z</dcterms:modified>
</cp:coreProperties>
</file>